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Generic EMP" sheetId="1" r:id="rId1"/>
  </sheets>
  <externalReferences>
    <externalReference r:id="rId2"/>
  </externalReferences>
  <definedNames>
    <definedName name="Recover">[1]Macro1!$A$153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B22" i="1" l="1"/>
  <c r="B19" i="1"/>
  <c r="B20" i="1" s="1"/>
  <c r="B21" i="1" s="1"/>
  <c r="B9" i="1"/>
  <c r="B12" i="1" s="1"/>
  <c r="B5" i="1"/>
  <c r="B23" i="1" l="1"/>
  <c r="B13" i="1"/>
  <c r="B14" i="1" s="1"/>
  <c r="B25" i="1" s="1"/>
  <c r="B27" i="1" l="1"/>
  <c r="B28" i="1" s="1"/>
  <c r="B31" i="1" s="1"/>
  <c r="B29" i="1" l="1"/>
  <c r="B32" i="1" s="1"/>
</calcChain>
</file>

<file path=xl/comments1.xml><?xml version="1.0" encoding="utf-8"?>
<comments xmlns="http://schemas.openxmlformats.org/spreadsheetml/2006/main">
  <authors>
    <author>Omid Pourzanjani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Omid Pourzanjani:</t>
        </r>
        <r>
          <rPr>
            <sz val="9"/>
            <color indexed="81"/>
            <rFont val="Tahoma"/>
            <family val="2"/>
          </rPr>
          <t xml:space="preserve">
Although, we keep to about 50% for the total revenue coming from the state (cell b9), the percentage from the dollars left after District college is actually 56%
</t>
        </r>
      </text>
    </comment>
  </commentList>
</comments>
</file>

<file path=xl/sharedStrings.xml><?xml version="1.0" encoding="utf-8"?>
<sst xmlns="http://schemas.openxmlformats.org/spreadsheetml/2006/main" count="30" uniqueCount="30">
  <si>
    <t>Hours of Instruction / FTES   (30*17.5)</t>
  </si>
  <si>
    <t>Average Class Size</t>
  </si>
  <si>
    <t>LHE to lecture units (AVG)</t>
  </si>
  <si>
    <t>Student Contact Hours/semester/unit</t>
  </si>
  <si>
    <t>FTES/FTEF Efficiency Factor</t>
  </si>
  <si>
    <t>Apportionment/FTES</t>
  </si>
  <si>
    <t>FTES</t>
  </si>
  <si>
    <t>Net Income</t>
  </si>
  <si>
    <t>Instructional Portion (50% Law)</t>
  </si>
  <si>
    <t>Budget Portion for Instruction</t>
  </si>
  <si>
    <t>Instructional Support Staff (3%)</t>
  </si>
  <si>
    <t>object-of-expenditure classifications 2200 and 2400</t>
  </si>
  <si>
    <t>Budget left for Faculty PT+FT</t>
  </si>
  <si>
    <t>LHE for FT</t>
  </si>
  <si>
    <t>Cost of FT Average + Benefits</t>
  </si>
  <si>
    <t>Number of Full-time Faculty</t>
  </si>
  <si>
    <t>(What's the FON?)</t>
  </si>
  <si>
    <t>FTEF allocated to release time (8%)</t>
  </si>
  <si>
    <t>Teaching Full-time Faculty FTEF</t>
  </si>
  <si>
    <t>FTES generated by FT Faculty</t>
  </si>
  <si>
    <t>Total Cost of FT Faculty</t>
  </si>
  <si>
    <t>object-of-expenditure classification 1000</t>
  </si>
  <si>
    <t>Dollars remaining after FT</t>
  </si>
  <si>
    <t>Cost of PT + Benefits / LHE</t>
  </si>
  <si>
    <t>Number of LHE for Part-Time Faculty</t>
  </si>
  <si>
    <t>FTES from Part-Time Faculty</t>
  </si>
  <si>
    <t>Total FTES</t>
  </si>
  <si>
    <t>FT Faculty Cost per FTES</t>
  </si>
  <si>
    <t>PT Faculty Cost per FTES</t>
  </si>
  <si>
    <t>FT/PT Cost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</si>
</sst>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2" fontId="0" fillId="0" borderId="0" xfId="0" applyNumberFormat="1"/>
    <xf numFmtId="4" fontId="0" fillId="0" borderId="0" xfId="0" applyNumberFormat="1"/>
    <xf numFmtId="164" fontId="0" fillId="0" borderId="0" xfId="0" applyNumberFormat="1"/>
    <xf numFmtId="165" fontId="2" fillId="0" borderId="0" xfId="1" applyNumberFormat="1" applyFont="1"/>
    <xf numFmtId="9" fontId="1" fillId="0" borderId="0" xfId="2" applyFont="1"/>
    <xf numFmtId="9" fontId="2" fillId="0" borderId="0" xfId="2" applyFont="1"/>
    <xf numFmtId="165" fontId="1" fillId="0" borderId="0" xfId="1" applyNumberFormat="1" applyFont="1"/>
    <xf numFmtId="43" fontId="0" fillId="0" borderId="0" xfId="0" applyNumberFormat="1"/>
    <xf numFmtId="166" fontId="0" fillId="0" borderId="0" xfId="4" applyNumberFormat="1" applyFont="1"/>
    <xf numFmtId="166" fontId="1" fillId="0" borderId="0" xfId="4" applyNumberFormat="1" applyFont="1"/>
  </cellXfs>
  <cellStyles count="5">
    <cellStyle name="Comma" xfId="1" builtinId="3"/>
    <cellStyle name="Currency" xfId="4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d/AppData/Local/Microsoft/Windows/Temporary%20Internet%20Files/Content.Outlook/7F3HD0UX/GWC%20Hourly%20Budgets%202009%20thru%202013%20Wing%203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Macro1"/>
      <sheetName val="2012"/>
      <sheetName val="2011"/>
      <sheetName val="2010"/>
      <sheetName val="2009"/>
    </sheetNames>
    <sheetDataSet>
      <sheetData sheetId="0" refreshError="1"/>
      <sheetData sheetId="1">
        <row r="153">
          <cell r="A153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9" sqref="A9"/>
    </sheetView>
  </sheetViews>
  <sheetFormatPr defaultRowHeight="15" x14ac:dyDescent="0.25"/>
  <cols>
    <col min="1" max="1" width="34" customWidth="1"/>
    <col min="2" max="2" width="14.28515625" bestFit="1" customWidth="1"/>
  </cols>
  <sheetData>
    <row r="1" spans="1:3" x14ac:dyDescent="0.25">
      <c r="A1" t="s">
        <v>0</v>
      </c>
      <c r="B1" s="1">
        <v>525</v>
      </c>
    </row>
    <row r="2" spans="1:3" x14ac:dyDescent="0.25">
      <c r="A2" t="s">
        <v>1</v>
      </c>
      <c r="B2">
        <v>35</v>
      </c>
    </row>
    <row r="3" spans="1:3" x14ac:dyDescent="0.25">
      <c r="A3" t="s">
        <v>2</v>
      </c>
      <c r="B3" s="2">
        <v>1</v>
      </c>
    </row>
    <row r="4" spans="1:3" x14ac:dyDescent="0.25">
      <c r="A4" t="s">
        <v>3</v>
      </c>
      <c r="B4" s="3">
        <v>18</v>
      </c>
    </row>
    <row r="5" spans="1:3" x14ac:dyDescent="0.25">
      <c r="A5" t="s">
        <v>4</v>
      </c>
      <c r="B5" s="4">
        <f>B2*B4/B1</f>
        <v>1.2</v>
      </c>
    </row>
    <row r="7" spans="1:3" x14ac:dyDescent="0.25">
      <c r="A7" t="s">
        <v>5</v>
      </c>
      <c r="B7" s="1">
        <v>4600</v>
      </c>
    </row>
    <row r="8" spans="1:3" x14ac:dyDescent="0.25">
      <c r="A8" t="s">
        <v>6</v>
      </c>
      <c r="B8" s="1">
        <v>10000</v>
      </c>
    </row>
    <row r="9" spans="1:3" x14ac:dyDescent="0.25">
      <c r="A9" t="s">
        <v>7</v>
      </c>
      <c r="B9" s="5">
        <f>B7*B8</f>
        <v>46000000</v>
      </c>
    </row>
    <row r="10" spans="1:3" x14ac:dyDescent="0.25">
      <c r="B10" s="5"/>
    </row>
    <row r="11" spans="1:3" x14ac:dyDescent="0.25">
      <c r="A11" t="s">
        <v>8</v>
      </c>
      <c r="B11" s="6">
        <v>0.5</v>
      </c>
      <c r="C11" s="7"/>
    </row>
    <row r="12" spans="1:3" x14ac:dyDescent="0.25">
      <c r="A12" t="s">
        <v>9</v>
      </c>
      <c r="B12" s="1">
        <f>B11*B9</f>
        <v>23000000</v>
      </c>
    </row>
    <row r="13" spans="1:3" x14ac:dyDescent="0.25">
      <c r="A13" t="s">
        <v>10</v>
      </c>
      <c r="B13" s="1">
        <f>-B12*0.1</f>
        <v>-2300000</v>
      </c>
      <c r="C13" t="s">
        <v>11</v>
      </c>
    </row>
    <row r="14" spans="1:3" x14ac:dyDescent="0.25">
      <c r="A14" t="s">
        <v>12</v>
      </c>
      <c r="B14" s="1">
        <f>B12+B13</f>
        <v>20700000</v>
      </c>
    </row>
    <row r="15" spans="1:3" x14ac:dyDescent="0.25">
      <c r="B15" s="1"/>
    </row>
    <row r="16" spans="1:3" x14ac:dyDescent="0.25">
      <c r="A16" t="s">
        <v>13</v>
      </c>
      <c r="B16">
        <v>30</v>
      </c>
    </row>
    <row r="17" spans="1:3" x14ac:dyDescent="0.25">
      <c r="A17" t="s">
        <v>14</v>
      </c>
      <c r="B17" s="11">
        <v>110000</v>
      </c>
    </row>
    <row r="18" spans="1:3" x14ac:dyDescent="0.25">
      <c r="A18" t="s">
        <v>15</v>
      </c>
      <c r="B18" s="1">
        <v>120</v>
      </c>
      <c r="C18" t="s">
        <v>16</v>
      </c>
    </row>
    <row r="19" spans="1:3" x14ac:dyDescent="0.25">
      <c r="A19" t="s">
        <v>17</v>
      </c>
      <c r="B19" s="3">
        <f>B18*0.08</f>
        <v>9.6</v>
      </c>
    </row>
    <row r="20" spans="1:3" x14ac:dyDescent="0.25">
      <c r="A20" t="s">
        <v>18</v>
      </c>
      <c r="B20" s="3">
        <f>B18-B19</f>
        <v>110.4</v>
      </c>
    </row>
    <row r="21" spans="1:3" x14ac:dyDescent="0.25">
      <c r="A21" t="s">
        <v>19</v>
      </c>
      <c r="B21" s="1">
        <f>B20*B16*B5</f>
        <v>3974.3999999999996</v>
      </c>
    </row>
    <row r="22" spans="1:3" x14ac:dyDescent="0.25">
      <c r="A22" t="s">
        <v>20</v>
      </c>
      <c r="B22" s="10">
        <f>B18*B17</f>
        <v>13200000</v>
      </c>
      <c r="C22" t="s">
        <v>21</v>
      </c>
    </row>
    <row r="23" spans="1:3" x14ac:dyDescent="0.25">
      <c r="A23" t="s">
        <v>27</v>
      </c>
      <c r="B23" s="10">
        <f>B22/B21</f>
        <v>3321.2560386473433</v>
      </c>
    </row>
    <row r="24" spans="1:3" x14ac:dyDescent="0.25">
      <c r="B24" s="1"/>
    </row>
    <row r="25" spans="1:3" x14ac:dyDescent="0.25">
      <c r="A25" t="s">
        <v>22</v>
      </c>
      <c r="B25" s="10">
        <f>B14-B22</f>
        <v>7500000</v>
      </c>
    </row>
    <row r="26" spans="1:3" x14ac:dyDescent="0.25">
      <c r="A26" t="s">
        <v>23</v>
      </c>
      <c r="B26" s="8">
        <v>1450</v>
      </c>
    </row>
    <row r="27" spans="1:3" x14ac:dyDescent="0.25">
      <c r="A27" t="s">
        <v>24</v>
      </c>
      <c r="B27" s="8">
        <f>B25/B26</f>
        <v>5172.4137931034484</v>
      </c>
    </row>
    <row r="28" spans="1:3" x14ac:dyDescent="0.25">
      <c r="A28" t="s">
        <v>25</v>
      </c>
      <c r="B28" s="8">
        <f>B27*B5</f>
        <v>6206.8965517241377</v>
      </c>
    </row>
    <row r="29" spans="1:3" x14ac:dyDescent="0.25">
      <c r="A29" t="s">
        <v>28</v>
      </c>
      <c r="B29" s="10">
        <f>B25/B28</f>
        <v>1208.3333333333335</v>
      </c>
    </row>
    <row r="30" spans="1:3" x14ac:dyDescent="0.25">
      <c r="B30" s="9"/>
    </row>
    <row r="31" spans="1:3" x14ac:dyDescent="0.25">
      <c r="A31" t="s">
        <v>26</v>
      </c>
      <c r="B31" s="1">
        <f>B28+B21</f>
        <v>10181.296551724137</v>
      </c>
    </row>
    <row r="32" spans="1:3" x14ac:dyDescent="0.25">
      <c r="A32" t="s">
        <v>29</v>
      </c>
      <c r="B32" s="9">
        <f>B23/B29</f>
        <v>2.7486256871564216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Generic EMP</vt:lpstr>
    </vt:vector>
  </TitlesOfParts>
  <Company>Golden West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Omid Pourzanjani</dc:creator>
  <cp:lastModifiedBy>Omid Pourzanjani</cp:lastModifiedBy>
  <dcterms:created xsi:type="dcterms:W3CDTF">2014-01-31T22:03:59Z</dcterms:created>
  <dcterms:modified xsi:type="dcterms:W3CDTF">2014-10-04T01:16:39Z</dcterms:modified>
</cp:coreProperties>
</file>