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Sheet1!$A$1:$K$23</definedName>
  </definedNames>
  <calcPr calcId="145621"/>
</workbook>
</file>

<file path=xl/calcChain.xml><?xml version="1.0" encoding="utf-8"?>
<calcChain xmlns="http://schemas.openxmlformats.org/spreadsheetml/2006/main">
  <c r="J14" i="1" l="1"/>
  <c r="K14" i="1" s="1"/>
  <c r="I14" i="1"/>
  <c r="E14" i="1"/>
  <c r="F14" i="1" s="1"/>
  <c r="G14" i="1" s="1"/>
  <c r="D14" i="1"/>
  <c r="J10" i="1"/>
  <c r="J12" i="1" s="1"/>
  <c r="I10" i="1"/>
  <c r="I12" i="1" s="1"/>
  <c r="H10" i="1"/>
  <c r="H12" i="1" s="1"/>
  <c r="I15" i="1" l="1"/>
  <c r="I16" i="1" s="1"/>
  <c r="I17" i="1" s="1"/>
  <c r="J15" i="1"/>
  <c r="J16" i="1" s="1"/>
  <c r="J17" i="1" s="1"/>
  <c r="E10" i="1" l="1"/>
  <c r="E12" i="1" s="1"/>
  <c r="E15" i="1" s="1"/>
  <c r="E16" i="1" s="1"/>
  <c r="E17" i="1" s="1"/>
  <c r="F10" i="1"/>
  <c r="F12" i="1" s="1"/>
  <c r="F15" i="1" s="1"/>
  <c r="F16" i="1" s="1"/>
  <c r="F17" i="1" s="1"/>
  <c r="H14" i="1" s="1"/>
  <c r="D10" i="1"/>
  <c r="D12" i="1" s="1"/>
  <c r="D15" i="1" s="1"/>
  <c r="D16" i="1" s="1"/>
  <c r="D17" i="1" s="1"/>
  <c r="E19" i="1" l="1"/>
  <c r="H15" i="1" s="1"/>
  <c r="H16" i="1" s="1"/>
  <c r="H17" i="1" s="1"/>
  <c r="I19" i="1" s="1"/>
</calcChain>
</file>

<file path=xl/sharedStrings.xml><?xml version="1.0" encoding="utf-8"?>
<sst xmlns="http://schemas.openxmlformats.org/spreadsheetml/2006/main" count="32" uniqueCount="31">
  <si>
    <t>Full-Time Faculty Obligation Calculation Sheet</t>
  </si>
  <si>
    <t>Adjusted Credit Funded FTES</t>
  </si>
  <si>
    <t>Base FON</t>
  </si>
  <si>
    <t>FON</t>
  </si>
  <si>
    <t>P2 June 2014</t>
  </si>
  <si>
    <t>P1 March 2014</t>
  </si>
  <si>
    <t>% Change in FTES</t>
  </si>
  <si>
    <t>Fall 2014 Obligation</t>
  </si>
  <si>
    <t>Fiscal Year 2013-14</t>
  </si>
  <si>
    <t>Fiscal Year 2012-13</t>
  </si>
  <si>
    <t>P2 June 2013</t>
  </si>
  <si>
    <t>Fall 2013</t>
  </si>
  <si>
    <t>Fall 2015 Obligation</t>
  </si>
  <si>
    <t>Fiscal Year 2014-15</t>
  </si>
  <si>
    <t>P1 March 2015</t>
  </si>
  <si>
    <t>P2 June 2015</t>
  </si>
  <si>
    <t>Base - Credit FTES *</t>
  </si>
  <si>
    <t>Funded - Credit FTES *</t>
  </si>
  <si>
    <t>Deficit Factor *</t>
  </si>
  <si>
    <t>* Source: Chancellor's Office Apportionment Exhibit C or E</t>
  </si>
  <si>
    <t xml:space="preserve">         DO NOT CHANGE THESE HIGHLIGHTED FIELDS (THESE FIELDS HAVE FORMULAS)</t>
  </si>
  <si>
    <t>FON Adjustment</t>
  </si>
  <si>
    <t xml:space="preserve">Rounding </t>
  </si>
  <si>
    <r>
      <t xml:space="preserve">Compliance FON: (Lowest of Advance </t>
    </r>
    <r>
      <rPr>
        <u/>
        <sz val="12"/>
        <color theme="1"/>
        <rFont val="Arial"/>
        <family val="2"/>
      </rPr>
      <t>OR</t>
    </r>
    <r>
      <rPr>
        <sz val="12"/>
        <color theme="1"/>
        <rFont val="Arial"/>
        <family val="2"/>
      </rPr>
      <t xml:space="preserve"> P2)</t>
    </r>
  </si>
  <si>
    <t>Advance 
Budget Workshop</t>
  </si>
  <si>
    <t>Recal 
January 2015</t>
  </si>
  <si>
    <t>Recal 
January 2016</t>
  </si>
  <si>
    <t>Recal 
January 2014</t>
  </si>
  <si>
    <t>Fall 2013 
Compliance FON:</t>
  </si>
  <si>
    <t>Fall 2014 
Compliance FON:</t>
  </si>
  <si>
    <t>Fall 2015 
Compliance FON: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</si>
</sst>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%"/>
    <numFmt numFmtId="165" formatCode="_(* #,##0.0000_);_(* \(#,##0.0000\);_(* &quot;-&quot;??_);_(@_)"/>
    <numFmt numFmtId="166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5" xfId="1" applyFont="1" applyBorder="1"/>
    <xf numFmtId="43" fontId="2" fillId="0" borderId="6" xfId="1" applyFont="1" applyBorder="1"/>
    <xf numFmtId="43" fontId="2" fillId="0" borderId="0" xfId="1" applyFont="1" applyBorder="1"/>
    <xf numFmtId="43" fontId="2" fillId="0" borderId="0" xfId="1" applyFont="1"/>
    <xf numFmtId="165" fontId="2" fillId="0" borderId="5" xfId="1" applyNumberFormat="1" applyFont="1" applyBorder="1"/>
    <xf numFmtId="165" fontId="2" fillId="0" borderId="6" xfId="1" applyNumberFormat="1" applyFont="1" applyBorder="1"/>
    <xf numFmtId="165" fontId="2" fillId="0" borderId="0" xfId="1" applyNumberFormat="1" applyFont="1" applyBorder="1"/>
    <xf numFmtId="0" fontId="2" fillId="0" borderId="0" xfId="0" applyFont="1" applyFill="1"/>
    <xf numFmtId="43" fontId="2" fillId="0" borderId="5" xfId="1" applyFont="1" applyFill="1" applyBorder="1"/>
    <xf numFmtId="43" fontId="2" fillId="0" borderId="6" xfId="1" applyFont="1" applyFill="1" applyBorder="1"/>
    <xf numFmtId="43" fontId="2" fillId="3" borderId="5" xfId="1" applyFont="1" applyFill="1" applyBorder="1"/>
    <xf numFmtId="43" fontId="2" fillId="3" borderId="0" xfId="1" applyFont="1" applyFill="1" applyBorder="1"/>
    <xf numFmtId="43" fontId="2" fillId="3" borderId="6" xfId="1" applyFont="1" applyFill="1" applyBorder="1"/>
    <xf numFmtId="43" fontId="2" fillId="0" borderId="0" xfId="1" applyFont="1" applyFill="1"/>
    <xf numFmtId="164" fontId="2" fillId="0" borderId="5" xfId="2" applyNumberFormat="1" applyFont="1" applyFill="1" applyBorder="1"/>
    <xf numFmtId="164" fontId="2" fillId="0" borderId="6" xfId="2" applyNumberFormat="1" applyFont="1" applyFill="1" applyBorder="1"/>
    <xf numFmtId="164" fontId="2" fillId="3" borderId="5" xfId="2" applyNumberFormat="1" applyFont="1" applyFill="1" applyBorder="1"/>
    <xf numFmtId="164" fontId="2" fillId="3" borderId="0" xfId="2" applyNumberFormat="1" applyFont="1" applyFill="1" applyBorder="1"/>
    <xf numFmtId="164" fontId="2" fillId="3" borderId="6" xfId="2" applyNumberFormat="1" applyFont="1" applyFill="1" applyBorder="1"/>
    <xf numFmtId="43" fontId="2" fillId="4" borderId="5" xfId="1" applyFont="1" applyFill="1" applyBorder="1"/>
    <xf numFmtId="43" fontId="2" fillId="2" borderId="0" xfId="1" applyFont="1" applyFill="1" applyBorder="1"/>
    <xf numFmtId="43" fontId="2" fillId="2" borderId="6" xfId="1" applyFont="1" applyFill="1" applyBorder="1"/>
    <xf numFmtId="43" fontId="2" fillId="4" borderId="0" xfId="0" applyNumberFormat="1" applyFont="1" applyFill="1" applyBorder="1"/>
    <xf numFmtId="166" fontId="2" fillId="0" borderId="5" xfId="0" applyNumberFormat="1" applyFont="1" applyFill="1" applyBorder="1"/>
    <xf numFmtId="166" fontId="2" fillId="0" borderId="6" xfId="0" applyNumberFormat="1" applyFont="1" applyFill="1" applyBorder="1"/>
    <xf numFmtId="166" fontId="2" fillId="3" borderId="5" xfId="0" applyNumberFormat="1" applyFont="1" applyFill="1" applyBorder="1"/>
    <xf numFmtId="166" fontId="2" fillId="3" borderId="0" xfId="0" applyNumberFormat="1" applyFont="1" applyFill="1" applyBorder="1"/>
    <xf numFmtId="166" fontId="2" fillId="3" borderId="6" xfId="0" applyNumberFormat="1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2" fontId="2" fillId="4" borderId="5" xfId="0" applyNumberFormat="1" applyFont="1" applyFill="1" applyBorder="1"/>
    <xf numFmtId="43" fontId="2" fillId="3" borderId="5" xfId="0" applyNumberFormat="1" applyFont="1" applyFill="1" applyBorder="1"/>
    <xf numFmtId="43" fontId="2" fillId="3" borderId="0" xfId="0" applyNumberFormat="1" applyFont="1" applyFill="1" applyBorder="1"/>
    <xf numFmtId="43" fontId="2" fillId="2" borderId="6" xfId="0" applyNumberFormat="1" applyFont="1" applyFill="1" applyBorder="1"/>
    <xf numFmtId="43" fontId="2" fillId="3" borderId="6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2" fontId="2" fillId="3" borderId="10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20</xdr:row>
      <xdr:rowOff>57150</xdr:rowOff>
    </xdr:from>
    <xdr:to>
      <xdr:col>0</xdr:col>
      <xdr:colOff>295275</xdr:colOff>
      <xdr:row>20</xdr:row>
      <xdr:rowOff>190500</xdr:rowOff>
    </xdr:to>
    <xdr:sp macro="" textlink="">
      <xdr:nvSpPr>
        <xdr:cNvPr id="2" name="TextBox 1"/>
        <xdr:cNvSpPr txBox="1"/>
      </xdr:nvSpPr>
      <xdr:spPr>
        <a:xfrm>
          <a:off x="66675" y="4810125"/>
          <a:ext cx="228600" cy="13335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workbookViewId="0">
      <selection activeCell="C19" sqref="C19"/>
    </sheetView>
  </sheetViews>
  <sheetFormatPr defaultRowHeight="15" x14ac:dyDescent="0.2"/>
  <cols>
    <col min="1" max="1" width="48.140625" style="1" customWidth="1"/>
    <col min="2" max="2" width="15.28515625" style="1" bestFit="1" customWidth="1"/>
    <col min="3" max="3" width="14.85546875" style="1" bestFit="1" customWidth="1"/>
    <col min="4" max="4" width="19.42578125" style="1" bestFit="1" customWidth="1"/>
    <col min="5" max="5" width="16.7109375" style="1" bestFit="1" customWidth="1"/>
    <col min="6" max="6" width="15.28515625" style="1" bestFit="1" customWidth="1"/>
    <col min="7" max="7" width="14.85546875" style="1" bestFit="1" customWidth="1"/>
    <col min="8" max="8" width="19.42578125" style="1" bestFit="1" customWidth="1"/>
    <col min="9" max="9" width="16.7109375" style="1" bestFit="1" customWidth="1"/>
    <col min="10" max="10" width="15.28515625" style="1" bestFit="1" customWidth="1"/>
    <col min="11" max="11" width="14.85546875" style="1" bestFit="1" customWidth="1"/>
    <col min="12" max="16384" width="9.140625" style="1"/>
  </cols>
  <sheetData>
    <row r="1" spans="1:15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5" ht="15.75" thickBot="1" x14ac:dyDescent="0.25"/>
    <row r="3" spans="1:15" ht="15.75" x14ac:dyDescent="0.25">
      <c r="B3" s="56" t="s">
        <v>11</v>
      </c>
      <c r="C3" s="58"/>
      <c r="D3" s="56" t="s">
        <v>7</v>
      </c>
      <c r="E3" s="57"/>
      <c r="F3" s="57"/>
      <c r="G3" s="58"/>
      <c r="H3" s="56" t="s">
        <v>12</v>
      </c>
      <c r="I3" s="57"/>
      <c r="J3" s="57"/>
      <c r="K3" s="58"/>
    </row>
    <row r="4" spans="1:15" ht="15.75" x14ac:dyDescent="0.25">
      <c r="B4" s="54" t="s">
        <v>9</v>
      </c>
      <c r="C4" s="55"/>
      <c r="D4" s="54" t="s">
        <v>8</v>
      </c>
      <c r="E4" s="59"/>
      <c r="F4" s="59"/>
      <c r="G4" s="55"/>
      <c r="H4" s="54" t="s">
        <v>13</v>
      </c>
      <c r="I4" s="59"/>
      <c r="J4" s="59"/>
      <c r="K4" s="55"/>
    </row>
    <row r="5" spans="1:15" x14ac:dyDescent="0.2">
      <c r="B5" s="2"/>
      <c r="C5" s="3"/>
      <c r="D5" s="2"/>
      <c r="E5" s="4"/>
      <c r="F5" s="4"/>
      <c r="G5" s="3"/>
      <c r="H5" s="2"/>
      <c r="I5" s="4"/>
      <c r="J5" s="4"/>
      <c r="K5" s="3"/>
    </row>
    <row r="6" spans="1:15" ht="30" x14ac:dyDescent="0.2">
      <c r="B6" s="5" t="s">
        <v>10</v>
      </c>
      <c r="C6" s="52" t="s">
        <v>27</v>
      </c>
      <c r="D6" s="51" t="s">
        <v>24</v>
      </c>
      <c r="E6" s="6" t="s">
        <v>5</v>
      </c>
      <c r="F6" s="6" t="s">
        <v>4</v>
      </c>
      <c r="G6" s="52" t="s">
        <v>25</v>
      </c>
      <c r="H6" s="51" t="s">
        <v>24</v>
      </c>
      <c r="I6" s="6" t="s">
        <v>14</v>
      </c>
      <c r="J6" s="6" t="s">
        <v>15</v>
      </c>
      <c r="K6" s="52" t="s">
        <v>26</v>
      </c>
    </row>
    <row r="7" spans="1:15" x14ac:dyDescent="0.2">
      <c r="A7" s="1" t="s">
        <v>16</v>
      </c>
      <c r="B7" s="7"/>
      <c r="C7" s="8"/>
      <c r="D7" s="7">
        <v>7444.83</v>
      </c>
      <c r="E7" s="9">
        <v>7440.23</v>
      </c>
      <c r="F7" s="9">
        <v>7440.23</v>
      </c>
      <c r="G7" s="8"/>
      <c r="H7" s="7"/>
      <c r="I7" s="9"/>
      <c r="J7" s="9"/>
      <c r="K7" s="8"/>
      <c r="L7" s="10"/>
      <c r="M7" s="10"/>
      <c r="N7" s="10"/>
      <c r="O7" s="10"/>
    </row>
    <row r="8" spans="1:15" x14ac:dyDescent="0.2">
      <c r="A8" s="1" t="s">
        <v>17</v>
      </c>
      <c r="B8" s="7"/>
      <c r="C8" s="8"/>
      <c r="D8" s="7">
        <v>7613.17</v>
      </c>
      <c r="E8" s="9">
        <v>7548.2</v>
      </c>
      <c r="F8" s="9">
        <v>6536.77</v>
      </c>
      <c r="G8" s="8"/>
      <c r="H8" s="7"/>
      <c r="I8" s="9"/>
      <c r="J8" s="9"/>
      <c r="K8" s="8"/>
      <c r="L8" s="10"/>
      <c r="M8" s="10"/>
      <c r="N8" s="10"/>
      <c r="O8" s="10"/>
    </row>
    <row r="9" spans="1:15" x14ac:dyDescent="0.2">
      <c r="A9" s="1" t="s">
        <v>18</v>
      </c>
      <c r="B9" s="11"/>
      <c r="C9" s="12"/>
      <c r="D9" s="11">
        <v>0.99180000000000001</v>
      </c>
      <c r="E9" s="13">
        <v>0.95640000000000003</v>
      </c>
      <c r="F9" s="13">
        <v>0.98280000000000001</v>
      </c>
      <c r="G9" s="12"/>
      <c r="H9" s="11"/>
      <c r="I9" s="13"/>
      <c r="J9" s="13"/>
      <c r="K9" s="12"/>
      <c r="L9" s="10"/>
      <c r="M9" s="10"/>
      <c r="N9" s="10"/>
      <c r="O9" s="10"/>
    </row>
    <row r="10" spans="1:15" s="14" customFormat="1" x14ac:dyDescent="0.2">
      <c r="A10" s="14" t="s">
        <v>1</v>
      </c>
      <c r="B10" s="15"/>
      <c r="C10" s="16"/>
      <c r="D10" s="17">
        <f>+D8*D9</f>
        <v>7550.7420060000004</v>
      </c>
      <c r="E10" s="18">
        <f>+E8*E9</f>
        <v>7219.0984799999997</v>
      </c>
      <c r="F10" s="18">
        <f>+F8*F9</f>
        <v>6424.3375560000004</v>
      </c>
      <c r="G10" s="19"/>
      <c r="H10" s="17">
        <f>+H8*H9</f>
        <v>0</v>
      </c>
      <c r="I10" s="18">
        <f>+I8*I9</f>
        <v>0</v>
      </c>
      <c r="J10" s="18">
        <f>+J8*J9</f>
        <v>0</v>
      </c>
      <c r="K10" s="19"/>
      <c r="L10" s="20"/>
      <c r="M10" s="20"/>
      <c r="N10" s="20"/>
      <c r="O10" s="20"/>
    </row>
    <row r="11" spans="1:15" x14ac:dyDescent="0.2">
      <c r="B11" s="7"/>
      <c r="C11" s="8"/>
      <c r="D11" s="7"/>
      <c r="E11" s="9"/>
      <c r="F11" s="9"/>
      <c r="G11" s="8"/>
      <c r="H11" s="7"/>
      <c r="I11" s="9"/>
      <c r="J11" s="9"/>
      <c r="K11" s="8"/>
      <c r="L11" s="10"/>
      <c r="M11" s="10"/>
      <c r="N11" s="10"/>
      <c r="O11" s="10"/>
    </row>
    <row r="12" spans="1:15" x14ac:dyDescent="0.2">
      <c r="A12" s="14" t="s">
        <v>6</v>
      </c>
      <c r="B12" s="21"/>
      <c r="C12" s="22"/>
      <c r="D12" s="23">
        <f>+(D10-D7)/D7</f>
        <v>1.4226249088293551E-2</v>
      </c>
      <c r="E12" s="24">
        <f>+(E10-E7)/E7</f>
        <v>-2.9721059698423292E-2</v>
      </c>
      <c r="F12" s="24">
        <f>+(F10-F7)/F7</f>
        <v>-0.13654046232441727</v>
      </c>
      <c r="G12" s="25"/>
      <c r="H12" s="23" t="e">
        <f>+(H10-H7)/H7</f>
        <v>#DIV/0!</v>
      </c>
      <c r="I12" s="24" t="e">
        <f>+(I10-I7)/I7</f>
        <v>#DIV/0!</v>
      </c>
      <c r="J12" s="24" t="e">
        <f>+(J10-J7)/J7</f>
        <v>#DIV/0!</v>
      </c>
      <c r="K12" s="25"/>
      <c r="L12" s="10"/>
      <c r="M12" s="10"/>
      <c r="N12" s="10"/>
      <c r="O12" s="10"/>
    </row>
    <row r="13" spans="1:15" x14ac:dyDescent="0.2">
      <c r="B13" s="7"/>
      <c r="C13" s="8"/>
      <c r="D13" s="7"/>
      <c r="E13" s="9"/>
      <c r="F13" s="9"/>
      <c r="G13" s="8"/>
      <c r="H13" s="7"/>
      <c r="I13" s="9"/>
      <c r="J13" s="9"/>
      <c r="K13" s="8"/>
      <c r="L13" s="10"/>
      <c r="M13" s="10"/>
      <c r="N13" s="10"/>
      <c r="O13" s="10"/>
    </row>
    <row r="14" spans="1:15" x14ac:dyDescent="0.2">
      <c r="A14" s="1" t="s">
        <v>2</v>
      </c>
      <c r="B14" s="7"/>
      <c r="C14" s="8"/>
      <c r="D14" s="26">
        <f>+B17</f>
        <v>90.4</v>
      </c>
      <c r="E14" s="27">
        <f>+C17</f>
        <v>94.4</v>
      </c>
      <c r="F14" s="27">
        <f>+E14</f>
        <v>94.4</v>
      </c>
      <c r="G14" s="28">
        <f>+F14</f>
        <v>94.4</v>
      </c>
      <c r="H14" s="29">
        <f>+F17</f>
        <v>81.400000000000006</v>
      </c>
      <c r="I14" s="27">
        <f>+G17</f>
        <v>0</v>
      </c>
      <c r="J14" s="27">
        <f>+I14</f>
        <v>0</v>
      </c>
      <c r="K14" s="28">
        <f>+J14</f>
        <v>0</v>
      </c>
      <c r="L14" s="10"/>
      <c r="M14" s="10"/>
      <c r="N14" s="10"/>
      <c r="O14" s="10"/>
    </row>
    <row r="15" spans="1:15" x14ac:dyDescent="0.2">
      <c r="A15" s="14" t="s">
        <v>21</v>
      </c>
      <c r="B15" s="30"/>
      <c r="C15" s="31"/>
      <c r="D15" s="32">
        <f>+D14*D12</f>
        <v>1.286052917581737</v>
      </c>
      <c r="E15" s="33">
        <f>+E14*E12</f>
        <v>-2.8056680355311592</v>
      </c>
      <c r="F15" s="33">
        <f>+F14*F12</f>
        <v>-12.889419643424992</v>
      </c>
      <c r="G15" s="34"/>
      <c r="H15" s="32" t="e">
        <f>+H14*H12</f>
        <v>#DIV/0!</v>
      </c>
      <c r="I15" s="33" t="e">
        <f>+I14*I12</f>
        <v>#DIV/0!</v>
      </c>
      <c r="J15" s="33" t="e">
        <f>+J14*J12</f>
        <v>#DIV/0!</v>
      </c>
      <c r="K15" s="34"/>
    </row>
    <row r="16" spans="1:15" x14ac:dyDescent="0.2">
      <c r="A16" s="14" t="s">
        <v>22</v>
      </c>
      <c r="B16" s="35"/>
      <c r="C16" s="36"/>
      <c r="D16" s="37">
        <f>ROUND(D15,0)</f>
        <v>1</v>
      </c>
      <c r="E16" s="38">
        <f>ROUND(E15,0)</f>
        <v>-3</v>
      </c>
      <c r="F16" s="38">
        <f>ROUND(F15,0)</f>
        <v>-13</v>
      </c>
      <c r="G16" s="39"/>
      <c r="H16" s="37" t="e">
        <f>ROUND(H15,0)</f>
        <v>#DIV/0!</v>
      </c>
      <c r="I16" s="38" t="e">
        <f>ROUND(I15,0)</f>
        <v>#DIV/0!</v>
      </c>
      <c r="J16" s="38" t="e">
        <f>ROUND(J15,0)</f>
        <v>#DIV/0!</v>
      </c>
      <c r="K16" s="39"/>
    </row>
    <row r="17" spans="1:11" x14ac:dyDescent="0.2">
      <c r="A17" s="14" t="s">
        <v>3</v>
      </c>
      <c r="B17" s="40">
        <v>90.4</v>
      </c>
      <c r="C17" s="28">
        <v>94.4</v>
      </c>
      <c r="D17" s="41">
        <f>+D14+D16</f>
        <v>91.4</v>
      </c>
      <c r="E17" s="42">
        <f>+E14+E16</f>
        <v>91.4</v>
      </c>
      <c r="F17" s="29">
        <f>+F14+F16</f>
        <v>81.400000000000006</v>
      </c>
      <c r="G17" s="43"/>
      <c r="H17" s="41" t="e">
        <f>+H14+H16</f>
        <v>#DIV/0!</v>
      </c>
      <c r="I17" s="42" t="e">
        <f>+I14+I16</f>
        <v>#DIV/0!</v>
      </c>
      <c r="J17" s="42" t="e">
        <f>+J14+J16</f>
        <v>#DIV/0!</v>
      </c>
      <c r="K17" s="44"/>
    </row>
    <row r="18" spans="1:11" x14ac:dyDescent="0.2">
      <c r="B18" s="45"/>
      <c r="C18" s="46"/>
      <c r="D18" s="45"/>
      <c r="E18" s="47"/>
      <c r="F18" s="47"/>
      <c r="G18" s="46"/>
      <c r="H18" s="45"/>
      <c r="I18" s="47"/>
      <c r="J18" s="47"/>
      <c r="K18" s="46"/>
    </row>
    <row r="19" spans="1:11" ht="45.75" thickBot="1" x14ac:dyDescent="0.25">
      <c r="A19" s="1" t="s">
        <v>23</v>
      </c>
      <c r="B19" s="60" t="s">
        <v>28</v>
      </c>
      <c r="C19" s="48">
        <v>90.4</v>
      </c>
      <c r="D19" s="60" t="s">
        <v>29</v>
      </c>
      <c r="E19" s="48">
        <f>IF(D17&lt;=F17,D17,F17)</f>
        <v>81.400000000000006</v>
      </c>
      <c r="F19" s="49"/>
      <c r="G19" s="50"/>
      <c r="H19" s="60" t="s">
        <v>30</v>
      </c>
      <c r="I19" s="48" t="e">
        <f>IF(H17&lt;=J17,H17,J17)</f>
        <v>#DIV/0!</v>
      </c>
      <c r="J19" s="49"/>
      <c r="K19" s="50"/>
    </row>
    <row r="21" spans="1:11" x14ac:dyDescent="0.2">
      <c r="A21" s="1" t="s">
        <v>20</v>
      </c>
    </row>
    <row r="23" spans="1:11" x14ac:dyDescent="0.2">
      <c r="A23" s="1" t="s">
        <v>19</v>
      </c>
    </row>
  </sheetData>
  <mergeCells count="7">
    <mergeCell ref="A1:K1"/>
    <mergeCell ref="B4:C4"/>
    <mergeCell ref="D3:G3"/>
    <mergeCell ref="D4:G4"/>
    <mergeCell ref="B3:C3"/>
    <mergeCell ref="H3:K3"/>
    <mergeCell ref="H4:K4"/>
  </mergeCells>
  <pageMargins left="0" right="0" top="1" bottom="1" header="0.3" footer="0.3"/>
  <pageSetup paperSize="5" scale="8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Yuba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Kuldeep Kaur</dc:creator>
  <cp:lastModifiedBy>Kuldeep Kaur</cp:lastModifiedBy>
  <cp:lastPrinted>2014-10-24T19:16:26Z</cp:lastPrinted>
  <dcterms:created xsi:type="dcterms:W3CDTF">2014-10-24T16:59:45Z</dcterms:created>
  <dcterms:modified xsi:type="dcterms:W3CDTF">2014-10-24T19:16:30Z</dcterms:modified>
</cp:coreProperties>
</file>